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FINOTDEL\ЦІЛЬОВІ ПРОГРАМИ\МІСЦЕВІ ПРОГРАМИ\Програма розвитку ЖКГ\Програма ЖКГ на 2022-2024рр\ЗМІНИ до Програми ЖКГ на 2022-2024рр ріш від 06.08.2024 № 32\"/>
    </mc:Choice>
  </mc:AlternateContent>
  <xr:revisionPtr revIDLastSave="0" documentId="13_ncr:1_{1E7FBCF7-4D19-492B-B4E3-24D27A010AE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3" r:id="rId1"/>
    <sheet name="додаток 4 " sheetId="7" r:id="rId2"/>
    <sheet name="додаток 6" sheetId="6" r:id="rId3"/>
  </sheets>
  <definedNames>
    <definedName name="_Hlk90471247" localSheetId="1">'додаток 4 '!$A$7</definedName>
    <definedName name="_xlnm.Print_Titles" localSheetId="1">'додаток 4 '!$9:$12</definedName>
    <definedName name="_xlnm.Print_Area" localSheetId="0">'додаток 1'!$A$1:$E$17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7" l="1"/>
  <c r="F48" i="7"/>
  <c r="E48" i="7"/>
  <c r="D48" i="7"/>
  <c r="D49" i="7" s="1"/>
  <c r="D47" i="7"/>
  <c r="F46" i="7"/>
  <c r="D46" i="7"/>
  <c r="E29" i="7"/>
  <c r="E46" i="7" s="1"/>
  <c r="E47" i="7" s="1"/>
  <c r="F47" i="7" l="1"/>
  <c r="C13" i="3" l="1"/>
  <c r="C14" i="3"/>
  <c r="E14" i="3" l="1"/>
  <c r="E13" i="3"/>
  <c r="C12" i="3"/>
  <c r="B12" i="3"/>
  <c r="D12" i="3" l="1"/>
  <c r="E12" i="3" s="1"/>
</calcChain>
</file>

<file path=xl/sharedStrings.xml><?xml version="1.0" encoding="utf-8"?>
<sst xmlns="http://schemas.openxmlformats.org/spreadsheetml/2006/main" count="154" uniqueCount="115">
  <si>
    <t>№</t>
  </si>
  <si>
    <t>Найменування завдання/заходу</t>
  </si>
  <si>
    <t>Орієнтовна потреба на 2022 рік, тис.грн.</t>
  </si>
  <si>
    <t>Орієнтовна потреба на 2023 рік, тис.грн</t>
  </si>
  <si>
    <t>Орієнтовна потреба на 2024 рік, тис.грн.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</si>
  <si>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</si>
  <si>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</si>
  <si>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</si>
  <si>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</si>
  <si>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</si>
  <si>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</si>
  <si>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</si>
  <si>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</si>
  <si>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</si>
  <si>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</si>
  <si>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</si>
  <si>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Секретарь сільської ради</t>
  </si>
  <si>
    <t>Олена ПРАВДЮК</t>
  </si>
  <si>
    <t>до Програми зі змінами, внесеними рішенням сільської ради</t>
  </si>
  <si>
    <t>Перелік завдань і заходів</t>
  </si>
  <si>
    <t>Додаток 1</t>
  </si>
  <si>
    <t>до Програми</t>
  </si>
  <si>
    <t>зі змінами, внесеними</t>
  </si>
  <si>
    <t>рішенням сільської ради</t>
  </si>
  <si>
    <t xml:space="preserve">Прогнозні обсяги та джерела фінансування </t>
  </si>
  <si>
    <t>тис. грн</t>
  </si>
  <si>
    <t>Обсяг коштів, які пропонується залучити на виконання заходів Програми</t>
  </si>
  <si>
    <t>2022 рік</t>
  </si>
  <si>
    <t>2023 рік</t>
  </si>
  <si>
    <t>2024 рік</t>
  </si>
  <si>
    <t>Усього витрат на виконання заходів Програми</t>
  </si>
  <si>
    <t>Усього, у тому числі:</t>
  </si>
  <si>
    <t>кошти місцевого бюджету</t>
  </si>
  <si>
    <t>кошти інших джерел</t>
  </si>
  <si>
    <t xml:space="preserve">Секретар сільської ради                                                                                                                                      </t>
  </si>
  <si>
    <t>Джерела фінансування</t>
  </si>
  <si>
    <t>Місцевий бюджет</t>
  </si>
  <si>
    <t>ВСЬОГО, у тому числі:</t>
  </si>
  <si>
    <t>Додаток 4</t>
  </si>
  <si>
    <t>Перелік завдань і заходів (реконструкція)</t>
  </si>
  <si>
    <t>Реконструкція парку відпочинку за адресою: с.Широке Запорізького району Запорізької області</t>
  </si>
  <si>
    <t>Реконструкція та реставрація інших об'єктів</t>
  </si>
  <si>
    <t>Реконструкція будівлі Августинівської загальноосвітньої школи І-ІІІ ступенів Широківської сільради Запорізького району Запорізької області, яка знаходиться за адресою: 74403, вул.Молодіжна, 63, с.Августинівка Запорізького району Запорізької області</t>
  </si>
  <si>
    <t xml:space="preserve">Реконструкція  системи опалення із встановленням альтернативного (на твердому паливі) джерела опалення для  Широківської сільської ради Запорізького району Запорізької області за адресою: Запорізька область, Запорізький район, с. Широке, вул. Центральна, 1 </t>
  </si>
  <si>
    <t>Реконструкція  системи опалення із встановленням альтернативного (на твердому паливі) джерела опалення для  комунального некомерційного підприємства «Центр первинної медико-санітарної допомоги «СІМЕЙНИЙ ЛІКАР» Широківської сільської ради Запорізького району Запорізької області за адресою: Запорізька область, Запорізький район, с. село Малишівка, вул. Жовтнева (Квітуча), будинок 15</t>
  </si>
  <si>
    <t xml:space="preserve">Реконструкція  системи опалення із встановленням альтернативного (на твердому паливі) джерела опалення для комунального некомерційного підприємства «Місцева пожежна охорона Широківської ОТГ» Широківської сільської ради Запорізького району Запорізької області  за адресою: Запорізька область, Запорізький район, с. Широке, вул. Космічна, 2в </t>
  </si>
  <si>
    <t>Реконструкція системи опалення із встановленням альтернативного (на твердому паливі) джерела опалення для Широківської сільської ради Запорізького району Запорізької області за адресою: с.Володимирівське, вул.Шкільна 2, Запорізька область, Запорізький район</t>
  </si>
  <si>
    <t>Реконструкція будівлі котельної та системи опалення зі встановленням котла на альтернативному виді палива з заміною теплової мережі за адресою: вул.Молодіжна, б.63, с.Августинівка Запорізького району Запорізької області</t>
  </si>
  <si>
    <t>Реконструкція будівлі котельної та системи опалення зі встановленням котла на альтернативному виді палива з заміною теплової мережі за адресою: вул.Перемоги, б.3б, с.Відрадне Запорізького району Запорізької області</t>
  </si>
  <si>
    <t>Реконструкція амбулаторії за адресою: вул.Горького, 9, селище Відрадне Запорізького району Запорізької області. Коригування</t>
  </si>
  <si>
    <t>Реконструкція споруд водозабору і водопроводів для забезпечення користувачів артезіанською водою села Августинівка Запорізького району Запорізької області</t>
  </si>
  <si>
    <t>Реконструкція мереж зовнішнього електропостачання за проектом: Приєднання до електричних мереж ПАТ «Запоріжжяобленерго» електроустановок КНП «Центр первинної медико-санітарної допомоги «Сімейний лікар» Широківської сільської ради Запорізького району Запорізької області за адресою: вул.Інститутська, с.Сонячне Запорізького району Запорізької області</t>
  </si>
  <si>
    <t>Реконструкція системи опалення з установкою альтернативного (на твердому паливі) джерела опалення адміністративної будівлі за адресою: Запорізька область, Запорізький район, с.Веселе, вул.Центральна, 48а. Коригування</t>
  </si>
  <si>
    <t>Реконструкція системи газопостачання об'єкта, приєднаного до ГРМ; реконструкція комерційного вузла обліку газу Августинівського закладу загальної середньої освіти Широківської сільської ради, Запорізького району, Запорізької області за адресою: вул.Молодіжна, 63, с.Августинівка</t>
  </si>
  <si>
    <t>Реконструкція системи газопостачання об'єкта, приєднаного до ГРМ; реконструкція комерційного вузла обліку газу Відраднівсього закладу загальної середньої освіти Широківської сільської ради, Запорізького району, Запорізької області за адресою: вул.Перемоги, 3 Б, с.Відрадне</t>
  </si>
  <si>
    <t>Реконструкція водопровідних мереж з підключенням абонентів с.Лукашеве Запорізького району Запорізької області</t>
  </si>
  <si>
    <t>Реконструкція стадіону за адресою: вул.Шкільна, 13, село Володимирівське Запорізького району Запорізької області</t>
  </si>
  <si>
    <t>Реконструкція будівлі Відраднівської загальноосвітньої школи I-III ступені Широківської сільської ради Запорізького району Запорізької області , що знаходиться за адресою : 70406, вул. Перемоги, буд. 2, с-ще Відрадне Запорізького району Запорізької області</t>
  </si>
  <si>
    <t>Реконструкція будівлі Володимирівського навчально-виховного комплексу "школа І-ІІІ ступенів-гімназія "УСПІХ" Запорізького району Запорізької області в рамках проекту "Новий освітній простір" Коригування</t>
  </si>
  <si>
    <t>Реконструкція (термомодернізація)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</si>
  <si>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Реконструкція артезіанської свердловини і насосної станції для подачі технічної води користувачам села Широке Запорізького району Запорізької області</t>
  </si>
  <si>
    <t>Реконструкція будівлі для облаштування денного центру соціально-психологічної допомоги особам, які постраждали від домашнього насильства та/або насильства за ознакою статі, за адресою: вул.Центральна, 7-а, село Лукашеве Запорізького району Запорізької області</t>
  </si>
  <si>
    <t>Реконструкція дороги за адресою: вул. Стадіонна село Володимирівське Запорізького району Запорізької області</t>
  </si>
  <si>
    <t>Реконструкція дороги за адресою: вул. Будівельників село Володимирівське Запорізького району Запорізької області</t>
  </si>
  <si>
    <t>Велопішохідна доріжка з освітленням вул. Будівельників село Володимирівське Запорізького району Запорізької області. Реконструкція (виготовлення ПКД)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</si>
  <si>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</si>
  <si>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</si>
  <si>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</si>
  <si>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</si>
  <si>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</si>
  <si>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</si>
  <si>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</si>
  <si>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</si>
  <si>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</si>
  <si>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</si>
  <si>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</si>
  <si>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</si>
  <si>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</si>
  <si>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</si>
  <si>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</si>
  <si>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</si>
  <si>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Інші джерела (обласний бюджет)</t>
  </si>
  <si>
    <t>обласний бюджет</t>
  </si>
  <si>
    <t>Інші джерела, у т.ч.:</t>
  </si>
  <si>
    <t xml:space="preserve">Інші джерела </t>
  </si>
  <si>
    <t>1.27</t>
  </si>
  <si>
    <t>Реконструкція системи опалення зі встановленням альтернативного джерела палива у будівлі Лукашівської гімназії "Мрія" за адресою: Запорізька область, Запорізький район, село Лукашеве, вул.Молодіжна, 1в</t>
  </si>
  <si>
    <t>Реконструкція системи опалення зі встановленням альтернативного джерела палива у будівлі Володимирівського ліцею «Успіх» за адресою: Запорізька область, Запорізький район, село Володимирівське, вул.Космічна, 2а</t>
  </si>
  <si>
    <t>1.28</t>
  </si>
  <si>
    <t>Програми розвитку житлово-комунального господарства, соціальної інфраструктури та благоустрою населених пунктів Широківської територіальної громади Запорізького району Запорізької області на 2022-2024 роки</t>
  </si>
  <si>
    <t>Реконструкція північного групового водопроводу від м. Запоріжжя до с. Лукашеве для водопостачання населених пунктів Запорізького району</t>
  </si>
  <si>
    <t>1.29</t>
  </si>
  <si>
    <t>Реконструкція північного групового водопроводу від м. Запоріжжя до с. Лукашеве для водопостачання населених пунктів Запорізького району. Коригування 3</t>
  </si>
  <si>
    <t>№ з/п</t>
  </si>
  <si>
    <t>Найменування заходів</t>
  </si>
  <si>
    <t>Виконавці заходів</t>
  </si>
  <si>
    <t>Загальна кошторисна вартість</t>
  </si>
  <si>
    <t>Джерела фінасування</t>
  </si>
  <si>
    <t>Термін виконання</t>
  </si>
  <si>
    <t>Розбудова закладів соціальної інфраструктури громади для забезпечення можливого перебування  людей під час дії засобів ураження</t>
  </si>
  <si>
    <t>Широківська сільська рада Запорізького району Запорізької області,              ДП «Місцеві дороги Запорізької області»</t>
  </si>
  <si>
    <t>72 540,290</t>
  </si>
  <si>
    <t>Державний бюджет</t>
  </si>
  <si>
    <t>65 286,261</t>
  </si>
  <si>
    <t>РАЗОМ</t>
  </si>
  <si>
    <t>Обсяги фінансування, тис. грн</t>
  </si>
  <si>
    <t>Секретар сільської ради</t>
  </si>
  <si>
    <t>Додаток 6</t>
  </si>
  <si>
    <t>Місцевий бюджет/ інші джерела</t>
  </si>
  <si>
    <t>Нове будівництво протирадіаційного укриття Петропільського ліцею Широківської сільської ради Запорізького району, Запорізької області за адресою: Запорізька область, Запорізький район, село Петропіль, вул.Молодіжна,1, в т.ч. коригування проектно-кошторисної документації</t>
  </si>
  <si>
    <t>1 846,954/         5527,075</t>
  </si>
  <si>
    <t>до Програми зі змінами, внесеними рішенням сільської ради від 06.08.2024 № 32</t>
  </si>
  <si>
    <t>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</si>
  <si>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виготовлення проектно-кошторисної документації по об'єкту: "Реконструкція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1"</t>
  </si>
  <si>
    <t>від 06.08.2024 №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</si>
</sst>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indent="15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164" fontId="8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21" sqref="E21"/>
    </sheetView>
  </sheetViews>
  <sheetFormatPr defaultRowHeight="15" x14ac:dyDescent="0.25"/>
  <cols>
    <col min="1" max="1" width="43.140625" customWidth="1"/>
    <col min="2" max="3" width="18.85546875" customWidth="1"/>
    <col min="4" max="4" width="19.42578125" customWidth="1"/>
    <col min="5" max="5" width="30" customWidth="1"/>
  </cols>
  <sheetData>
    <row r="1" spans="1:5" ht="18.75" x14ac:dyDescent="0.25">
      <c r="A1" s="12"/>
    </row>
    <row r="2" spans="1:5" ht="18.75" x14ac:dyDescent="0.3">
      <c r="A2" s="13"/>
      <c r="E2" s="9" t="s">
        <v>20</v>
      </c>
    </row>
    <row r="3" spans="1:5" ht="18.75" x14ac:dyDescent="0.3">
      <c r="A3" s="13"/>
      <c r="E3" s="9" t="s">
        <v>21</v>
      </c>
    </row>
    <row r="4" spans="1:5" ht="18.75" x14ac:dyDescent="0.3">
      <c r="A4" s="13"/>
      <c r="E4" s="9" t="s">
        <v>22</v>
      </c>
    </row>
    <row r="5" spans="1:5" ht="18.75" x14ac:dyDescent="0.3">
      <c r="A5" s="13"/>
      <c r="E5" s="9" t="s">
        <v>23</v>
      </c>
    </row>
    <row r="6" spans="1:5" ht="18.75" x14ac:dyDescent="0.3">
      <c r="A6" s="13"/>
      <c r="E6" s="9" t="s">
        <v>114</v>
      </c>
    </row>
    <row r="7" spans="1:5" ht="15.75" x14ac:dyDescent="0.25">
      <c r="A7" s="13"/>
      <c r="E7" s="10"/>
    </row>
    <row r="8" spans="1:5" ht="18.75" x14ac:dyDescent="0.25">
      <c r="A8" s="48" t="s">
        <v>24</v>
      </c>
      <c r="B8" s="48"/>
      <c r="C8" s="48"/>
      <c r="D8" s="48"/>
      <c r="E8" s="48"/>
    </row>
    <row r="9" spans="1:5" ht="58.5" customHeight="1" x14ac:dyDescent="0.25">
      <c r="A9" s="49" t="s">
        <v>89</v>
      </c>
      <c r="B9" s="49"/>
      <c r="C9" s="49"/>
      <c r="D9" s="49"/>
      <c r="E9" s="49"/>
    </row>
    <row r="10" spans="1:5" ht="18.75" x14ac:dyDescent="0.25">
      <c r="A10" s="14"/>
      <c r="E10" s="15" t="s">
        <v>25</v>
      </c>
    </row>
    <row r="11" spans="1:5" ht="56.25" x14ac:dyDescent="0.25">
      <c r="A11" s="16" t="s">
        <v>26</v>
      </c>
      <c r="B11" s="16" t="s">
        <v>27</v>
      </c>
      <c r="C11" s="16" t="s">
        <v>28</v>
      </c>
      <c r="D11" s="16" t="s">
        <v>29</v>
      </c>
      <c r="E11" s="16" t="s">
        <v>30</v>
      </c>
    </row>
    <row r="12" spans="1:5" ht="27.75" customHeight="1" x14ac:dyDescent="0.25">
      <c r="A12" s="17" t="s">
        <v>31</v>
      </c>
      <c r="B12" s="18">
        <f>SUM(B13:B14)</f>
        <v>304522.36629999999</v>
      </c>
      <c r="C12" s="18">
        <f>SUM(C13:C14)</f>
        <v>541268.05599999998</v>
      </c>
      <c r="D12" s="35">
        <f>SUM(D13:D14)</f>
        <v>611912.13500000001</v>
      </c>
      <c r="E12" s="18">
        <f>SUM(B12:D12)</f>
        <v>1457702.5573</v>
      </c>
    </row>
    <row r="13" spans="1:5" ht="18.75" x14ac:dyDescent="0.25">
      <c r="A13" s="19" t="s">
        <v>32</v>
      </c>
      <c r="B13" s="20">
        <v>125661.8333</v>
      </c>
      <c r="C13" s="20">
        <f>246993.185+4760+64374.405+68822</f>
        <v>384949.58999999997</v>
      </c>
      <c r="D13" s="36">
        <v>417883.326</v>
      </c>
      <c r="E13" s="18">
        <f t="shared" ref="E13:E14" si="0">SUM(B13:D13)</f>
        <v>928494.74930000002</v>
      </c>
    </row>
    <row r="14" spans="1:5" ht="18.75" x14ac:dyDescent="0.25">
      <c r="A14" s="19" t="s">
        <v>33</v>
      </c>
      <c r="B14" s="20">
        <v>178860.533</v>
      </c>
      <c r="C14" s="20">
        <f>46720+109598.466</f>
        <v>156318.46600000001</v>
      </c>
      <c r="D14" s="36">
        <v>194028.80900000001</v>
      </c>
      <c r="E14" s="18">
        <f t="shared" si="0"/>
        <v>529207.80799999996</v>
      </c>
    </row>
    <row r="15" spans="1:5" ht="18.75" x14ac:dyDescent="0.25">
      <c r="A15" s="14"/>
    </row>
    <row r="16" spans="1:5" ht="15.75" x14ac:dyDescent="0.25">
      <c r="A16" s="21"/>
    </row>
    <row r="17" spans="1:5" ht="18.75" x14ac:dyDescent="0.3">
      <c r="A17" s="22" t="s">
        <v>34</v>
      </c>
      <c r="E17" s="9" t="s">
        <v>17</v>
      </c>
    </row>
  </sheetData>
  <mergeCells count="2">
    <mergeCell ref="A8:E8"/>
    <mergeCell ref="A9:E9"/>
  </mergeCells>
  <pageMargins left="0.70866141732283472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A2C6-F4CB-4CF5-B651-2DBF40D05E30}">
  <dimension ref="A1:L51"/>
  <sheetViews>
    <sheetView workbookViewId="0">
      <selection activeCell="D5" sqref="D5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6" customWidth="1"/>
    <col min="6" max="6" width="16.28515625" customWidth="1"/>
  </cols>
  <sheetData>
    <row r="1" spans="1:6" x14ac:dyDescent="0.25">
      <c r="A1" s="2"/>
    </row>
    <row r="2" spans="1:6" ht="15.75" x14ac:dyDescent="0.25">
      <c r="A2" s="2"/>
      <c r="D2" s="10" t="s">
        <v>38</v>
      </c>
      <c r="E2" s="10"/>
    </row>
    <row r="3" spans="1:6" ht="32.25" customHeight="1" x14ac:dyDescent="0.25">
      <c r="A3" s="2"/>
      <c r="D3" s="54" t="s">
        <v>18</v>
      </c>
      <c r="E3" s="54"/>
    </row>
    <row r="4" spans="1:6" ht="15.75" x14ac:dyDescent="0.25">
      <c r="A4" s="2"/>
      <c r="D4" s="55" t="s">
        <v>114</v>
      </c>
      <c r="E4" s="55"/>
    </row>
    <row r="5" spans="1:6" ht="15.75" x14ac:dyDescent="0.25">
      <c r="A5" s="1"/>
    </row>
    <row r="6" spans="1:6" ht="18.75" x14ac:dyDescent="0.25">
      <c r="A6" s="56" t="s">
        <v>39</v>
      </c>
      <c r="B6" s="56"/>
      <c r="C6" s="56"/>
      <c r="D6" s="56"/>
      <c r="E6" s="56"/>
    </row>
    <row r="7" spans="1:6" ht="45.75" customHeight="1" x14ac:dyDescent="0.25">
      <c r="A7" s="60" t="s">
        <v>89</v>
      </c>
      <c r="B7" s="60"/>
      <c r="C7" s="60"/>
      <c r="D7" s="60"/>
      <c r="E7" s="60"/>
    </row>
    <row r="8" spans="1:6" ht="19.5" thickBot="1" x14ac:dyDescent="0.3">
      <c r="A8" s="3"/>
    </row>
    <row r="9" spans="1:6" ht="15.75" customHeight="1" x14ac:dyDescent="0.25">
      <c r="A9" s="51" t="s">
        <v>0</v>
      </c>
      <c r="B9" s="51" t="s">
        <v>1</v>
      </c>
      <c r="C9" s="51" t="s">
        <v>35</v>
      </c>
      <c r="D9" s="51" t="s">
        <v>2</v>
      </c>
      <c r="E9" s="51" t="s">
        <v>3</v>
      </c>
      <c r="F9" s="51" t="s">
        <v>4</v>
      </c>
    </row>
    <row r="10" spans="1:6" ht="15" customHeight="1" x14ac:dyDescent="0.25">
      <c r="A10" s="52"/>
      <c r="B10" s="52"/>
      <c r="C10" s="52"/>
      <c r="D10" s="52"/>
      <c r="E10" s="52"/>
      <c r="F10" s="52"/>
    </row>
    <row r="11" spans="1:6" ht="15" customHeight="1" x14ac:dyDescent="0.25">
      <c r="A11" s="52"/>
      <c r="B11" s="52"/>
      <c r="C11" s="52"/>
      <c r="D11" s="52"/>
      <c r="E11" s="52"/>
      <c r="F11" s="52"/>
    </row>
    <row r="12" spans="1:6" ht="18" customHeight="1" thickBot="1" x14ac:dyDescent="0.3">
      <c r="A12" s="53"/>
      <c r="B12" s="53"/>
      <c r="C12" s="53"/>
      <c r="D12" s="53"/>
      <c r="E12" s="53"/>
      <c r="F12" s="53"/>
    </row>
    <row r="13" spans="1:6" ht="28.5" customHeight="1" thickTop="1" x14ac:dyDescent="0.25">
      <c r="A13" s="29" t="s">
        <v>5</v>
      </c>
      <c r="B13" s="27" t="s">
        <v>41</v>
      </c>
      <c r="C13" s="27"/>
      <c r="D13" s="28"/>
      <c r="E13" s="28"/>
      <c r="F13" s="28"/>
    </row>
    <row r="14" spans="1:6" ht="48" customHeight="1" x14ac:dyDescent="0.25">
      <c r="A14" s="4" t="s">
        <v>6</v>
      </c>
      <c r="B14" s="5" t="s">
        <v>40</v>
      </c>
      <c r="C14" s="23" t="s">
        <v>84</v>
      </c>
      <c r="D14" s="7">
        <v>11370</v>
      </c>
      <c r="E14" s="7">
        <v>0</v>
      </c>
      <c r="F14" s="7">
        <v>0</v>
      </c>
    </row>
    <row r="15" spans="1:6" ht="47.25" x14ac:dyDescent="0.25">
      <c r="A15" s="4" t="s">
        <v>7</v>
      </c>
      <c r="B15" s="5" t="s">
        <v>57</v>
      </c>
      <c r="C15" s="23" t="s">
        <v>36</v>
      </c>
      <c r="D15" s="7">
        <v>2660.0889999999999</v>
      </c>
      <c r="E15" s="7">
        <v>0</v>
      </c>
      <c r="F15" s="7">
        <v>0</v>
      </c>
    </row>
    <row r="16" spans="1:6" ht="47.25" x14ac:dyDescent="0.25">
      <c r="A16" s="4" t="s">
        <v>8</v>
      </c>
      <c r="B16" s="5" t="s">
        <v>42</v>
      </c>
      <c r="C16" s="23" t="s">
        <v>36</v>
      </c>
      <c r="D16" s="7">
        <v>22033.33</v>
      </c>
      <c r="E16" s="7">
        <v>0</v>
      </c>
      <c r="F16" s="7">
        <v>0</v>
      </c>
    </row>
    <row r="17" spans="1:6" ht="47.25" x14ac:dyDescent="0.25">
      <c r="A17" s="4" t="s">
        <v>9</v>
      </c>
      <c r="B17" s="5" t="s">
        <v>43</v>
      </c>
      <c r="C17" s="23" t="s">
        <v>36</v>
      </c>
      <c r="D17" s="7">
        <v>209.34299999999999</v>
      </c>
      <c r="E17" s="7">
        <v>0</v>
      </c>
      <c r="F17" s="7">
        <v>0</v>
      </c>
    </row>
    <row r="18" spans="1:6" ht="78.75" x14ac:dyDescent="0.25">
      <c r="A18" s="4" t="s">
        <v>10</v>
      </c>
      <c r="B18" s="5" t="s">
        <v>44</v>
      </c>
      <c r="C18" s="23" t="s">
        <v>36</v>
      </c>
      <c r="D18" s="7">
        <v>197.547</v>
      </c>
      <c r="E18" s="7">
        <v>0</v>
      </c>
      <c r="F18" s="7">
        <v>0</v>
      </c>
    </row>
    <row r="19" spans="1:6" ht="63" x14ac:dyDescent="0.25">
      <c r="A19" s="4" t="s">
        <v>11</v>
      </c>
      <c r="B19" s="5" t="s">
        <v>45</v>
      </c>
      <c r="C19" s="23" t="s">
        <v>36</v>
      </c>
      <c r="D19" s="7">
        <v>297.62299999999999</v>
      </c>
      <c r="E19" s="7">
        <v>0</v>
      </c>
      <c r="F19" s="7">
        <v>0</v>
      </c>
    </row>
    <row r="20" spans="1:6" ht="47.25" x14ac:dyDescent="0.25">
      <c r="A20" s="4" t="s">
        <v>12</v>
      </c>
      <c r="B20" s="5" t="s">
        <v>46</v>
      </c>
      <c r="C20" s="23" t="s">
        <v>36</v>
      </c>
      <c r="D20" s="7">
        <v>238.828</v>
      </c>
      <c r="E20" s="7">
        <v>0</v>
      </c>
      <c r="F20" s="7">
        <v>0</v>
      </c>
    </row>
    <row r="21" spans="1:6" ht="47.25" x14ac:dyDescent="0.25">
      <c r="A21" s="4" t="s">
        <v>13</v>
      </c>
      <c r="B21" s="5" t="s">
        <v>47</v>
      </c>
      <c r="C21" s="23" t="s">
        <v>36</v>
      </c>
      <c r="D21" s="7">
        <v>7531.1959999999999</v>
      </c>
      <c r="E21" s="7">
        <v>0</v>
      </c>
      <c r="F21" s="7">
        <v>0</v>
      </c>
    </row>
    <row r="22" spans="1:6" ht="47.25" x14ac:dyDescent="0.25">
      <c r="A22" s="4" t="s">
        <v>14</v>
      </c>
      <c r="B22" s="5" t="s">
        <v>48</v>
      </c>
      <c r="C22" s="23" t="s">
        <v>36</v>
      </c>
      <c r="D22" s="7">
        <v>8405.9449999999997</v>
      </c>
      <c r="E22" s="7">
        <v>0</v>
      </c>
      <c r="F22" s="7">
        <v>0</v>
      </c>
    </row>
    <row r="23" spans="1:6" ht="31.5" x14ac:dyDescent="0.25">
      <c r="A23" s="4" t="s">
        <v>15</v>
      </c>
      <c r="B23" s="5" t="s">
        <v>49</v>
      </c>
      <c r="C23" s="23" t="s">
        <v>84</v>
      </c>
      <c r="D23" s="7">
        <v>10573.215</v>
      </c>
      <c r="E23" s="7">
        <v>0</v>
      </c>
      <c r="F23" s="7">
        <v>0</v>
      </c>
    </row>
    <row r="24" spans="1:6" ht="31.5" x14ac:dyDescent="0.25">
      <c r="A24" s="4" t="s">
        <v>65</v>
      </c>
      <c r="B24" s="5" t="s">
        <v>50</v>
      </c>
      <c r="C24" s="23" t="s">
        <v>36</v>
      </c>
      <c r="D24" s="7">
        <v>2985.9960000000001</v>
      </c>
      <c r="E24" s="7">
        <v>0</v>
      </c>
      <c r="F24" s="7">
        <v>0</v>
      </c>
    </row>
    <row r="25" spans="1:6" ht="78.75" x14ac:dyDescent="0.25">
      <c r="A25" s="4" t="s">
        <v>66</v>
      </c>
      <c r="B25" s="5" t="s">
        <v>51</v>
      </c>
      <c r="C25" s="23" t="s">
        <v>36</v>
      </c>
      <c r="D25" s="7">
        <v>473.71100000000001</v>
      </c>
      <c r="E25" s="7">
        <v>0</v>
      </c>
      <c r="F25" s="7">
        <v>0</v>
      </c>
    </row>
    <row r="26" spans="1:6" ht="47.25" x14ac:dyDescent="0.25">
      <c r="A26" s="4" t="s">
        <v>67</v>
      </c>
      <c r="B26" s="5" t="s">
        <v>52</v>
      </c>
      <c r="C26" s="23" t="s">
        <v>36</v>
      </c>
      <c r="D26" s="7">
        <v>299.98700000000002</v>
      </c>
      <c r="E26" s="7">
        <v>0</v>
      </c>
      <c r="F26" s="7">
        <v>0</v>
      </c>
    </row>
    <row r="27" spans="1:6" ht="63" x14ac:dyDescent="0.25">
      <c r="A27" s="4" t="s">
        <v>68</v>
      </c>
      <c r="B27" s="5" t="s">
        <v>53</v>
      </c>
      <c r="C27" s="23" t="s">
        <v>36</v>
      </c>
      <c r="D27" s="7">
        <v>488.452</v>
      </c>
      <c r="E27" s="7">
        <v>0</v>
      </c>
      <c r="F27" s="7">
        <v>0</v>
      </c>
    </row>
    <row r="28" spans="1:6" ht="63" x14ac:dyDescent="0.25">
      <c r="A28" s="4" t="s">
        <v>69</v>
      </c>
      <c r="B28" s="5" t="s">
        <v>54</v>
      </c>
      <c r="C28" s="23" t="s">
        <v>36</v>
      </c>
      <c r="D28" s="7">
        <v>638.96600000000001</v>
      </c>
      <c r="E28" s="7">
        <v>0</v>
      </c>
      <c r="F28" s="7">
        <v>0</v>
      </c>
    </row>
    <row r="29" spans="1:6" ht="31.5" x14ac:dyDescent="0.25">
      <c r="A29" s="61" t="s">
        <v>70</v>
      </c>
      <c r="B29" s="63" t="s">
        <v>90</v>
      </c>
      <c r="C29" s="23" t="s">
        <v>36</v>
      </c>
      <c r="D29" s="7">
        <v>0</v>
      </c>
      <c r="E29" s="7">
        <f>102365-101392.566</f>
        <v>972.43399999999383</v>
      </c>
      <c r="F29" s="7">
        <v>1600</v>
      </c>
    </row>
    <row r="30" spans="1:6" ht="47.25" x14ac:dyDescent="0.25">
      <c r="A30" s="62"/>
      <c r="B30" s="64"/>
      <c r="C30" s="23" t="s">
        <v>81</v>
      </c>
      <c r="D30" s="7">
        <v>96213.933999999994</v>
      </c>
      <c r="E30" s="7">
        <v>101392.56600000001</v>
      </c>
      <c r="F30" s="7">
        <v>45000</v>
      </c>
    </row>
    <row r="31" spans="1:6" ht="31.5" x14ac:dyDescent="0.25">
      <c r="A31" s="4" t="s">
        <v>71</v>
      </c>
      <c r="B31" s="5" t="s">
        <v>55</v>
      </c>
      <c r="C31" s="23" t="s">
        <v>36</v>
      </c>
      <c r="D31" s="7">
        <v>0</v>
      </c>
      <c r="E31" s="7">
        <v>0</v>
      </c>
      <c r="F31" s="7">
        <v>97831.854000000007</v>
      </c>
    </row>
    <row r="32" spans="1:6" ht="31.5" x14ac:dyDescent="0.25">
      <c r="A32" s="4" t="s">
        <v>72</v>
      </c>
      <c r="B32" s="5" t="s">
        <v>56</v>
      </c>
      <c r="C32" s="23" t="s">
        <v>84</v>
      </c>
      <c r="D32" s="7">
        <v>16870</v>
      </c>
      <c r="E32" s="7">
        <v>0</v>
      </c>
      <c r="F32" s="7">
        <v>0</v>
      </c>
    </row>
    <row r="33" spans="1:6" ht="47.25" x14ac:dyDescent="0.25">
      <c r="A33" s="4" t="s">
        <v>73</v>
      </c>
      <c r="B33" s="5" t="s">
        <v>58</v>
      </c>
      <c r="C33" s="23" t="s">
        <v>36</v>
      </c>
      <c r="D33" s="7">
        <v>28640.684000000001</v>
      </c>
      <c r="E33" s="7">
        <v>0</v>
      </c>
      <c r="F33" s="7">
        <v>0</v>
      </c>
    </row>
    <row r="34" spans="1:6" ht="47.25" x14ac:dyDescent="0.25">
      <c r="A34" s="4" t="s">
        <v>74</v>
      </c>
      <c r="B34" s="5" t="s">
        <v>59</v>
      </c>
      <c r="C34" s="23" t="s">
        <v>36</v>
      </c>
      <c r="D34" s="7">
        <v>0</v>
      </c>
      <c r="E34" s="7">
        <v>900</v>
      </c>
      <c r="F34" s="7">
        <v>46090.508000000002</v>
      </c>
    </row>
    <row r="35" spans="1:6" ht="32.25" customHeight="1" x14ac:dyDescent="0.25">
      <c r="A35" s="4" t="s">
        <v>75</v>
      </c>
      <c r="B35" s="26" t="s">
        <v>60</v>
      </c>
      <c r="C35" s="23" t="s">
        <v>36</v>
      </c>
      <c r="D35" s="7">
        <v>0</v>
      </c>
      <c r="E35" s="7">
        <v>150</v>
      </c>
      <c r="F35" s="7">
        <v>3500</v>
      </c>
    </row>
    <row r="36" spans="1:6" ht="33.75" customHeight="1" x14ac:dyDescent="0.25">
      <c r="A36" s="61" t="s">
        <v>76</v>
      </c>
      <c r="B36" s="63" t="s">
        <v>61</v>
      </c>
      <c r="C36" s="23" t="s">
        <v>36</v>
      </c>
      <c r="D36" s="7">
        <v>0</v>
      </c>
      <c r="E36" s="32">
        <v>4703.6710000000003</v>
      </c>
      <c r="F36" s="32">
        <v>1500</v>
      </c>
    </row>
    <row r="37" spans="1:6" ht="48.75" customHeight="1" x14ac:dyDescent="0.25">
      <c r="A37" s="62"/>
      <c r="B37" s="64"/>
      <c r="C37" s="23" t="s">
        <v>81</v>
      </c>
      <c r="D37" s="7">
        <v>0</v>
      </c>
      <c r="E37" s="32">
        <v>8205.9</v>
      </c>
      <c r="F37" s="32">
        <v>1851.5730000000001</v>
      </c>
    </row>
    <row r="38" spans="1:6" ht="31.5" x14ac:dyDescent="0.25">
      <c r="A38" s="4" t="s">
        <v>77</v>
      </c>
      <c r="B38" s="5" t="s">
        <v>62</v>
      </c>
      <c r="C38" s="23" t="s">
        <v>36</v>
      </c>
      <c r="D38" s="7">
        <v>0</v>
      </c>
      <c r="E38" s="7">
        <v>54150</v>
      </c>
      <c r="F38" s="7">
        <v>0</v>
      </c>
    </row>
    <row r="39" spans="1:6" ht="31.5" x14ac:dyDescent="0.25">
      <c r="A39" s="4" t="s">
        <v>78</v>
      </c>
      <c r="B39" s="5" t="s">
        <v>63</v>
      </c>
      <c r="C39" s="23" t="s">
        <v>36</v>
      </c>
      <c r="D39" s="7">
        <v>0</v>
      </c>
      <c r="E39" s="7">
        <v>1900</v>
      </c>
      <c r="F39" s="7">
        <v>0</v>
      </c>
    </row>
    <row r="40" spans="1:6" ht="31.5" x14ac:dyDescent="0.25">
      <c r="A40" s="4" t="s">
        <v>79</v>
      </c>
      <c r="B40" s="5" t="s">
        <v>64</v>
      </c>
      <c r="C40" s="23" t="s">
        <v>36</v>
      </c>
      <c r="D40" s="7">
        <v>0</v>
      </c>
      <c r="E40" s="7">
        <v>1598.3</v>
      </c>
      <c r="F40" s="7">
        <v>0</v>
      </c>
    </row>
    <row r="41" spans="1:6" ht="47.25" x14ac:dyDescent="0.25">
      <c r="A41" s="4" t="s">
        <v>80</v>
      </c>
      <c r="B41" s="5" t="s">
        <v>86</v>
      </c>
      <c r="C41" s="23" t="s">
        <v>36</v>
      </c>
      <c r="D41" s="7">
        <v>0</v>
      </c>
      <c r="E41" s="7">
        <v>0</v>
      </c>
      <c r="F41" s="7">
        <v>10000</v>
      </c>
    </row>
    <row r="42" spans="1:6" ht="47.25" x14ac:dyDescent="0.25">
      <c r="A42" s="4" t="s">
        <v>85</v>
      </c>
      <c r="B42" s="5" t="s">
        <v>87</v>
      </c>
      <c r="C42" s="23" t="s">
        <v>36</v>
      </c>
      <c r="D42" s="7">
        <v>0</v>
      </c>
      <c r="E42" s="7">
        <v>0</v>
      </c>
      <c r="F42" s="7">
        <v>10000</v>
      </c>
    </row>
    <row r="43" spans="1:6" ht="69.75" customHeight="1" x14ac:dyDescent="0.25">
      <c r="A43" s="61" t="s">
        <v>88</v>
      </c>
      <c r="B43" s="46" t="s">
        <v>113</v>
      </c>
      <c r="C43" s="23" t="s">
        <v>36</v>
      </c>
      <c r="D43" s="7">
        <v>0</v>
      </c>
      <c r="E43" s="7">
        <v>0</v>
      </c>
      <c r="F43" s="7">
        <v>170</v>
      </c>
    </row>
    <row r="44" spans="1:6" ht="63.75" customHeight="1" x14ac:dyDescent="0.25">
      <c r="A44" s="62"/>
      <c r="B44" s="46" t="s">
        <v>112</v>
      </c>
      <c r="C44" s="23" t="s">
        <v>81</v>
      </c>
      <c r="D44" s="7">
        <v>0</v>
      </c>
      <c r="E44" s="7">
        <v>0</v>
      </c>
      <c r="F44" s="7">
        <v>4900</v>
      </c>
    </row>
    <row r="45" spans="1:6" ht="38.25" customHeight="1" x14ac:dyDescent="0.25">
      <c r="A45" s="4" t="s">
        <v>91</v>
      </c>
      <c r="B45" s="5" t="s">
        <v>92</v>
      </c>
      <c r="C45" s="23" t="s">
        <v>36</v>
      </c>
      <c r="D45" s="7">
        <v>0</v>
      </c>
      <c r="E45" s="7">
        <v>0</v>
      </c>
      <c r="F45" s="7">
        <v>4500</v>
      </c>
    </row>
    <row r="46" spans="1:6" ht="15.75" x14ac:dyDescent="0.25">
      <c r="A46" s="4"/>
      <c r="B46" s="6" t="s">
        <v>37</v>
      </c>
      <c r="C46" s="6"/>
      <c r="D46" s="8">
        <f>SUM(D14:D40)</f>
        <v>210128.84600000002</v>
      </c>
      <c r="E46" s="8">
        <f>SUM(E14:E45)</f>
        <v>173972.87099999998</v>
      </c>
      <c r="F46" s="8">
        <f>SUM(F14:F45)</f>
        <v>226943.935</v>
      </c>
    </row>
    <row r="47" spans="1:6" ht="31.5" x14ac:dyDescent="0.25">
      <c r="A47" s="57"/>
      <c r="B47" s="57"/>
      <c r="C47" s="23" t="s">
        <v>36</v>
      </c>
      <c r="D47" s="8">
        <f>D46-D48</f>
        <v>75101.697000000044</v>
      </c>
      <c r="E47" s="8">
        <f>E46-E48</f>
        <v>64374.404999999984</v>
      </c>
      <c r="F47" s="8">
        <f>F46-F48</f>
        <v>175192.36199999999</v>
      </c>
    </row>
    <row r="48" spans="1:6" ht="31.5" x14ac:dyDescent="0.25">
      <c r="A48" s="58"/>
      <c r="B48" s="58"/>
      <c r="C48" s="23" t="s">
        <v>83</v>
      </c>
      <c r="D48" s="8">
        <f>D30+D14+D23+D32</f>
        <v>135027.14899999998</v>
      </c>
      <c r="E48" s="8">
        <f>E30+E37</f>
        <v>109598.466</v>
      </c>
      <c r="F48" s="8">
        <f>F30+F37+F44</f>
        <v>51751.572999999997</v>
      </c>
    </row>
    <row r="49" spans="1:12" ht="31.5" x14ac:dyDescent="0.25">
      <c r="A49" s="59"/>
      <c r="B49" s="59"/>
      <c r="C49" s="30" t="s">
        <v>82</v>
      </c>
      <c r="D49" s="31">
        <f>D48-D14-D23-D32</f>
        <v>96213.933999999979</v>
      </c>
      <c r="E49" s="31">
        <v>109598.466</v>
      </c>
      <c r="F49" s="31">
        <f>F37+F30+F44</f>
        <v>51751.572999999997</v>
      </c>
    </row>
    <row r="50" spans="1:12" s="11" customFormat="1" ht="28.5" customHeight="1" x14ac:dyDescent="0.25">
      <c r="A50" s="24"/>
      <c r="B50" s="25"/>
      <c r="C50" s="33"/>
      <c r="D50" s="34"/>
      <c r="E50" s="34"/>
      <c r="F50" s="34"/>
      <c r="L50"/>
    </row>
    <row r="51" spans="1:12" ht="15.75" x14ac:dyDescent="0.25">
      <c r="A51" s="50" t="s">
        <v>16</v>
      </c>
      <c r="B51" s="50"/>
      <c r="C51" s="11"/>
      <c r="D51" s="10" t="s">
        <v>17</v>
      </c>
      <c r="E51" s="11"/>
      <c r="F51" s="11"/>
      <c r="L51" s="11"/>
    </row>
  </sheetData>
  <mergeCells count="18">
    <mergeCell ref="D3:E3"/>
    <mergeCell ref="D4:E4"/>
    <mergeCell ref="A6:E6"/>
    <mergeCell ref="A7:E7"/>
    <mergeCell ref="A9:A12"/>
    <mergeCell ref="B9:B12"/>
    <mergeCell ref="C9:C12"/>
    <mergeCell ref="D9:D12"/>
    <mergeCell ref="E9:E12"/>
    <mergeCell ref="A51:B51"/>
    <mergeCell ref="A43:A44"/>
    <mergeCell ref="F9:F12"/>
    <mergeCell ref="A29:A30"/>
    <mergeCell ref="B29:B30"/>
    <mergeCell ref="A36:A37"/>
    <mergeCell ref="B36:B37"/>
    <mergeCell ref="A47:A49"/>
    <mergeCell ref="B47:B49"/>
  </mergeCells>
  <pageMargins left="0.70866141732283472" right="0.31496062992125984" top="0.74803149606299213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7AAC-38F3-40F1-840E-30881C17F62A}">
  <dimension ref="A1:M22"/>
  <sheetViews>
    <sheetView workbookViewId="0">
      <selection activeCell="Q10" sqref="Q10"/>
    </sheetView>
  </sheetViews>
  <sheetFormatPr defaultRowHeight="15" x14ac:dyDescent="0.25"/>
  <cols>
    <col min="2" max="2" width="28.5703125" customWidth="1"/>
    <col min="4" max="4" width="27.28515625" customWidth="1"/>
    <col min="5" max="5" width="31" customWidth="1"/>
    <col min="6" max="6" width="23.5703125" customWidth="1"/>
    <col min="7" max="7" width="19.5703125" customWidth="1"/>
    <col min="8" max="8" width="18.42578125" customWidth="1"/>
    <col min="9" max="9" width="15.7109375" customWidth="1"/>
    <col min="10" max="10" width="16.42578125" customWidth="1"/>
    <col min="13" max="13" width="9.5703125" bestFit="1" customWidth="1"/>
  </cols>
  <sheetData>
    <row r="1" spans="1:10" ht="18.75" x14ac:dyDescent="0.3">
      <c r="A1" s="9"/>
      <c r="B1" s="9"/>
      <c r="C1" s="9"/>
      <c r="D1" s="9"/>
      <c r="E1" s="9"/>
      <c r="F1" s="9"/>
      <c r="G1" s="9"/>
      <c r="H1" s="9"/>
      <c r="I1" s="55" t="s">
        <v>107</v>
      </c>
      <c r="J1" s="55"/>
    </row>
    <row r="2" spans="1:10" ht="48.75" customHeight="1" x14ac:dyDescent="0.3">
      <c r="A2" s="9"/>
      <c r="B2" s="9"/>
      <c r="C2" s="9"/>
      <c r="D2" s="9"/>
      <c r="E2" s="9"/>
      <c r="F2" s="9"/>
      <c r="G2" s="9"/>
      <c r="H2" s="9"/>
      <c r="I2" s="54" t="s">
        <v>111</v>
      </c>
      <c r="J2" s="54"/>
    </row>
    <row r="3" spans="1:10" ht="24" customHeight="1" x14ac:dyDescent="0.3">
      <c r="A3" s="9"/>
      <c r="B3" s="9"/>
      <c r="C3" s="9"/>
      <c r="D3" s="9"/>
      <c r="E3" s="9"/>
      <c r="F3" s="9"/>
      <c r="G3" s="9"/>
      <c r="H3" s="9"/>
      <c r="I3" s="44"/>
      <c r="J3" s="44"/>
    </row>
    <row r="4" spans="1:10" ht="29.25" customHeight="1" x14ac:dyDescent="0.3">
      <c r="A4" s="9"/>
      <c r="B4" s="56" t="s">
        <v>19</v>
      </c>
      <c r="C4" s="56"/>
      <c r="D4" s="56"/>
      <c r="E4" s="56"/>
      <c r="F4" s="56"/>
      <c r="G4" s="56"/>
      <c r="H4" s="56"/>
      <c r="I4" s="56"/>
      <c r="J4" s="56"/>
    </row>
    <row r="5" spans="1:10" ht="48" customHeight="1" x14ac:dyDescent="0.3">
      <c r="A5" s="9"/>
      <c r="B5" s="88" t="s">
        <v>89</v>
      </c>
      <c r="C5" s="88"/>
      <c r="D5" s="88"/>
      <c r="E5" s="88"/>
      <c r="F5" s="88"/>
      <c r="G5" s="88"/>
      <c r="H5" s="88"/>
      <c r="I5" s="88"/>
      <c r="J5" s="88"/>
    </row>
    <row r="6" spans="1:10" ht="19.5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ht="81.75" customHeight="1" x14ac:dyDescent="0.25">
      <c r="B7" s="65" t="s">
        <v>93</v>
      </c>
      <c r="C7" s="82" t="s">
        <v>94</v>
      </c>
      <c r="D7" s="83"/>
      <c r="E7" s="65" t="s">
        <v>94</v>
      </c>
      <c r="F7" s="65" t="s">
        <v>95</v>
      </c>
      <c r="G7" s="65" t="s">
        <v>96</v>
      </c>
      <c r="H7" s="65" t="s">
        <v>97</v>
      </c>
      <c r="I7" s="67" t="s">
        <v>98</v>
      </c>
      <c r="J7" s="80" t="s">
        <v>105</v>
      </c>
    </row>
    <row r="8" spans="1:10" ht="17.25" customHeight="1" thickBot="1" x14ac:dyDescent="0.3">
      <c r="B8" s="66"/>
      <c r="C8" s="84"/>
      <c r="D8" s="85"/>
      <c r="E8" s="66"/>
      <c r="F8" s="66"/>
      <c r="G8" s="66"/>
      <c r="H8" s="66"/>
      <c r="I8" s="68"/>
      <c r="J8" s="81"/>
    </row>
    <row r="9" spans="1:10" ht="16.5" thickBot="1" x14ac:dyDescent="0.3">
      <c r="B9" s="37">
        <v>1</v>
      </c>
      <c r="C9" s="69">
        <v>2</v>
      </c>
      <c r="D9" s="70"/>
      <c r="E9" s="38">
        <v>3</v>
      </c>
      <c r="F9" s="38">
        <v>4</v>
      </c>
      <c r="G9" s="38">
        <v>5</v>
      </c>
      <c r="H9" s="38">
        <v>6</v>
      </c>
      <c r="I9" s="39">
        <v>8</v>
      </c>
      <c r="J9" s="39">
        <v>7</v>
      </c>
    </row>
    <row r="10" spans="1:10" ht="65.25" customHeight="1" x14ac:dyDescent="0.25">
      <c r="B10" s="71" t="s">
        <v>5</v>
      </c>
      <c r="C10" s="74" t="s">
        <v>99</v>
      </c>
      <c r="D10" s="75"/>
      <c r="E10" s="71" t="s">
        <v>109</v>
      </c>
      <c r="F10" s="71" t="s">
        <v>100</v>
      </c>
      <c r="G10" s="71" t="s">
        <v>101</v>
      </c>
      <c r="H10" s="71" t="s">
        <v>108</v>
      </c>
      <c r="I10" s="92" t="s">
        <v>29</v>
      </c>
      <c r="J10" s="95" t="s">
        <v>110</v>
      </c>
    </row>
    <row r="11" spans="1:10" ht="3.75" customHeight="1" x14ac:dyDescent="0.25">
      <c r="B11" s="72"/>
      <c r="C11" s="76"/>
      <c r="D11" s="77"/>
      <c r="E11" s="72"/>
      <c r="F11" s="72"/>
      <c r="G11" s="72"/>
      <c r="H11" s="72"/>
      <c r="I11" s="93"/>
      <c r="J11" s="96"/>
    </row>
    <row r="12" spans="1:10" ht="1.5" hidden="1" customHeight="1" x14ac:dyDescent="0.25">
      <c r="B12" s="72"/>
      <c r="C12" s="76"/>
      <c r="D12" s="77"/>
      <c r="E12" s="72"/>
      <c r="F12" s="72"/>
      <c r="G12" s="72"/>
      <c r="H12" s="72"/>
      <c r="I12" s="93"/>
      <c r="J12" s="96"/>
    </row>
    <row r="13" spans="1:10" hidden="1" x14ac:dyDescent="0.25">
      <c r="B13" s="72"/>
      <c r="C13" s="76"/>
      <c r="D13" s="77"/>
      <c r="E13" s="72"/>
      <c r="F13" s="72"/>
      <c r="G13" s="72"/>
      <c r="H13" s="72"/>
      <c r="I13" s="93"/>
      <c r="J13" s="96"/>
    </row>
    <row r="14" spans="1:10" ht="15.75" thickBot="1" x14ac:dyDescent="0.3">
      <c r="B14" s="72"/>
      <c r="C14" s="76"/>
      <c r="D14" s="77"/>
      <c r="E14" s="72"/>
      <c r="F14" s="72"/>
      <c r="G14" s="72"/>
      <c r="H14" s="73"/>
      <c r="I14" s="94"/>
      <c r="J14" s="97"/>
    </row>
    <row r="15" spans="1:10" ht="14.25" customHeight="1" x14ac:dyDescent="0.25">
      <c r="B15" s="72"/>
      <c r="C15" s="76"/>
      <c r="D15" s="77"/>
      <c r="E15" s="72"/>
      <c r="F15" s="72"/>
      <c r="G15" s="72"/>
      <c r="H15" s="71" t="s">
        <v>102</v>
      </c>
      <c r="I15" s="92" t="s">
        <v>29</v>
      </c>
      <c r="J15" s="98" t="s">
        <v>103</v>
      </c>
    </row>
    <row r="16" spans="1:10" x14ac:dyDescent="0.25">
      <c r="B16" s="72"/>
      <c r="C16" s="76"/>
      <c r="D16" s="77"/>
      <c r="E16" s="72"/>
      <c r="F16" s="72"/>
      <c r="G16" s="72"/>
      <c r="H16" s="72"/>
      <c r="I16" s="93"/>
      <c r="J16" s="99"/>
    </row>
    <row r="17" spans="2:13" ht="120.75" customHeight="1" thickBot="1" x14ac:dyDescent="0.3">
      <c r="B17" s="73"/>
      <c r="C17" s="78"/>
      <c r="D17" s="79"/>
      <c r="E17" s="73"/>
      <c r="F17" s="73"/>
      <c r="G17" s="73"/>
      <c r="H17" s="73"/>
      <c r="I17" s="94"/>
      <c r="J17" s="100"/>
    </row>
    <row r="18" spans="2:13" ht="19.5" thickBot="1" x14ac:dyDescent="0.3">
      <c r="B18" s="40"/>
      <c r="C18" s="89" t="s">
        <v>104</v>
      </c>
      <c r="D18" s="90"/>
      <c r="E18" s="90"/>
      <c r="F18" s="90"/>
      <c r="G18" s="90"/>
      <c r="H18" s="91"/>
      <c r="I18" s="41"/>
      <c r="J18" s="45">
        <v>72660.289999999994</v>
      </c>
    </row>
    <row r="19" spans="2:13" x14ac:dyDescent="0.25">
      <c r="B19" s="42"/>
      <c r="C19" s="42"/>
      <c r="D19" s="42"/>
      <c r="E19" s="42"/>
      <c r="F19" s="42"/>
      <c r="G19" s="42"/>
      <c r="H19" s="42"/>
      <c r="I19" s="42"/>
      <c r="J19" s="42"/>
      <c r="M19" s="47"/>
    </row>
    <row r="20" spans="2:13" ht="16.5" x14ac:dyDescent="0.25">
      <c r="B20" s="43"/>
    </row>
    <row r="21" spans="2:13" ht="18.75" x14ac:dyDescent="0.3">
      <c r="B21" s="86" t="s">
        <v>106</v>
      </c>
      <c r="C21" s="86"/>
      <c r="D21" s="86"/>
      <c r="G21" s="87" t="s">
        <v>17</v>
      </c>
      <c r="H21" s="87"/>
    </row>
    <row r="22" spans="2:13" x14ac:dyDescent="0.25">
      <c r="M22" s="47"/>
    </row>
  </sheetData>
  <mergeCells count="27">
    <mergeCell ref="J7:J8"/>
    <mergeCell ref="C7:D8"/>
    <mergeCell ref="B21:D21"/>
    <mergeCell ref="G21:H21"/>
    <mergeCell ref="I1:J1"/>
    <mergeCell ref="I2:J2"/>
    <mergeCell ref="B5:J5"/>
    <mergeCell ref="B4:J4"/>
    <mergeCell ref="C18:H18"/>
    <mergeCell ref="G10:G17"/>
    <mergeCell ref="H10:H14"/>
    <mergeCell ref="I10:I14"/>
    <mergeCell ref="J10:J14"/>
    <mergeCell ref="J15:J17"/>
    <mergeCell ref="I15:I17"/>
    <mergeCell ref="H15:H17"/>
    <mergeCell ref="H7:H8"/>
    <mergeCell ref="I7:I8"/>
    <mergeCell ref="C9:D9"/>
    <mergeCell ref="B10:B17"/>
    <mergeCell ref="C10:D17"/>
    <mergeCell ref="E10:E17"/>
    <mergeCell ref="F10:F17"/>
    <mergeCell ref="B7:B8"/>
    <mergeCell ref="E7:E8"/>
    <mergeCell ref="F7:F8"/>
    <mergeCell ref="G7:G8"/>
  </mergeCells>
  <pageMargins left="0.70866141732283472" right="0.31496062992125984" top="0.35433070866141736" bottom="0.35433070866141736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 1</vt:lpstr>
      <vt:lpstr>додаток 4 </vt:lpstr>
      <vt:lpstr>додаток 6</vt:lpstr>
      <vt:lpstr>'додаток 4 '!_Hlk90471247</vt:lpstr>
      <vt:lpstr>'додаток 4 '!Заголовки_для_печати</vt:lpstr>
      <vt:lpstr>'додаток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2025-10-20T10:50:27Z</cp:lastPrinted>
  <dcterms:created xsi:type="dcterms:W3CDTF">2015-06-05T18:17:20Z</dcterms:created>
  <dcterms:modified xsi:type="dcterms:W3CDTF">2025-10-20T11:10:13Z</dcterms:modified>
</cp:coreProperties>
</file>